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8\18 03 05 729 р УК Архангельск 1 конкурс\Лот 7 Вар Фак\"/>
    </mc:Choice>
  </mc:AlternateContent>
  <bookViews>
    <workbookView xWindow="480" yWindow="180" windowWidth="27795" windowHeight="12525"/>
  </bookViews>
  <sheets>
    <sheet name="2-5 эт 2017" sheetId="1" r:id="rId1"/>
  </sheets>
  <definedNames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3" localSheetId="0">#REF!</definedName>
    <definedName name="Excel_BuiltIn_Print_Area_3">"$#ССЫЛ!.$A$1:$AJ$35"</definedName>
  </definedNames>
  <calcPr calcId="152511"/>
</workbook>
</file>

<file path=xl/calcChain.xml><?xml version="1.0" encoding="utf-8"?>
<calcChain xmlns="http://schemas.openxmlformats.org/spreadsheetml/2006/main">
  <c r="F38" i="1" l="1"/>
  <c r="F37" i="1"/>
  <c r="E37" i="1"/>
  <c r="D36" i="1" l="1"/>
  <c r="D34" i="1"/>
  <c r="D33" i="1"/>
  <c r="D32" i="1"/>
  <c r="D31" i="1"/>
  <c r="D27" i="1"/>
  <c r="D25" i="1"/>
  <c r="D23" i="1"/>
  <c r="D22" i="1"/>
  <c r="D21" i="1"/>
  <c r="D20" i="1"/>
  <c r="D19" i="1"/>
  <c r="D18" i="1"/>
  <c r="D16" i="1"/>
  <c r="D14" i="1"/>
  <c r="D13" i="1"/>
  <c r="D12" i="1"/>
  <c r="D11" i="1"/>
  <c r="D10" i="1" l="1"/>
  <c r="C10" i="1"/>
  <c r="C30" i="1" l="1"/>
  <c r="D30" i="1" s="1"/>
  <c r="C28" i="1"/>
  <c r="D28" i="1" s="1"/>
  <c r="C26" i="1"/>
  <c r="D26" i="1" s="1"/>
  <c r="C17" i="1"/>
  <c r="D17" i="1" s="1"/>
  <c r="C29" i="1" l="1"/>
  <c r="C24" i="1"/>
  <c r="C15" i="1"/>
  <c r="D29" i="1" l="1"/>
  <c r="D15" i="1"/>
  <c r="D24" i="1"/>
  <c r="D37" i="1" l="1"/>
  <c r="D39" i="1" l="1"/>
</calcChain>
</file>

<file path=xl/sharedStrings.xml><?xml version="1.0" encoding="utf-8"?>
<sst xmlns="http://schemas.openxmlformats.org/spreadsheetml/2006/main" count="64" uniqueCount="57">
  <si>
    <t>ПЕРЕЧЕНЬ</t>
  </si>
  <si>
    <t>обязательных работ и услуг по содержанию и ремонту общего имущества</t>
  </si>
  <si>
    <t>собственников помещений в многоквартирном доме</t>
  </si>
  <si>
    <t>Перечень обязательных работ, услуг</t>
  </si>
  <si>
    <t>Периодичность</t>
  </si>
  <si>
    <t>I. Содержание помещений общего пользования</t>
  </si>
  <si>
    <t>1. Подметание  полов во всех помещениях общего пользования</t>
  </si>
  <si>
    <t>2 раз(а) в неделю</t>
  </si>
  <si>
    <t>2. Влажная уборка полов во всех помещениях общего пользования</t>
  </si>
  <si>
    <t>1 раз(а) в неделю</t>
  </si>
  <si>
    <t>II. Уборка земельного участка, входящего в состав общего имущества многоквартирного дома</t>
  </si>
  <si>
    <t>3. Подметание земельного участка в летний период</t>
  </si>
  <si>
    <t>4. Уборка мусора с газона, очистка урн</t>
  </si>
  <si>
    <t>3 раз(а) в неделю</t>
  </si>
  <si>
    <t>5 раз(а) в неделю</t>
  </si>
  <si>
    <t>по необходимости</t>
  </si>
  <si>
    <t>7. Сдвижка и подметание снега при отсутствии снегопадов, с обработкой противоскользящими реагентами</t>
  </si>
  <si>
    <t>по мере необходимости. Начало работ не позднее _____ часов после начала снегопада</t>
  </si>
  <si>
    <t>III. Подготовка многоквартирного дома к сезонной эксплуатации</t>
  </si>
  <si>
    <t>10. Укрепление водосточных труб, колен и воронок, замена участков водостоков</t>
  </si>
  <si>
    <t>по мере необходимости раз(а) в год</t>
  </si>
  <si>
    <t>11. Сезонный осмотр конструкций здания</t>
  </si>
  <si>
    <t>2  раз(а) в год</t>
  </si>
  <si>
    <t xml:space="preserve">12.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</si>
  <si>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по мере необходимости в течение          (указать период устранения неисправности)</t>
  </si>
  <si>
    <t>1 раз(а) в год</t>
  </si>
  <si>
    <t>IV. Проведение технических осмотров и мелкий ремонт</t>
  </si>
  <si>
    <t>проверка исправности вытяжек 2  раз(а) в год. Проверка наличия тяги в дымовентиляционных каналах  1  раз(а) в год. Проверка заземления оболочки электрокабеля, замеры сопротивления 1 раз(а) в год.</t>
  </si>
  <si>
    <t>15. Текущий ремонт общего имущества</t>
  </si>
  <si>
    <t>по мере необходимости в течении года</t>
  </si>
  <si>
    <t>16. Аварийное обслуживание</t>
  </si>
  <si>
    <t>постоянно
на системах водоснабжения, теплоснабжения, газоснабжения, канализации, энергоснабжения</t>
  </si>
  <si>
    <t>17. Дератизация, дезинсекция</t>
  </si>
  <si>
    <t>4 раз(а) в год</t>
  </si>
  <si>
    <t>ежемесячно</t>
  </si>
  <si>
    <t>VI. ВДГО</t>
  </si>
  <si>
    <t>постоянно</t>
  </si>
  <si>
    <t>VI. Управленческие расходы</t>
  </si>
  <si>
    <t>Стоимость на 1 кв. м.общей площади жилого помещения  (руб./мес.) (размер платы в месяц на 1 кв. м.) с газоснабжением/без газоснабжения</t>
  </si>
  <si>
    <t>22. Обслуживание общедомовых приборов электроэнергии, отопления, водоснабжения</t>
  </si>
  <si>
    <t>3. Протирка плафонов, перил, дверей в помещениях общего пользования</t>
  </si>
  <si>
    <t>4. Протирка оконных переплетов и окон в помещениях общего пользования</t>
  </si>
  <si>
    <t>6. Очистка кровли от снега, сбивание сосулек</t>
  </si>
  <si>
    <t>9. Сдвижка и подметание снега при снегопаде, очистка территории</t>
  </si>
  <si>
    <t>8. Очистка придомовой территории механизированным способом от снега</t>
  </si>
  <si>
    <t xml:space="preserve">5. Уборка мусора на контейнерных площадках </t>
  </si>
  <si>
    <t>10. Вывоз твердых бытовых отходов, КГО</t>
  </si>
  <si>
    <t xml:space="preserve"> стоимость работ (размер платы) в руб. по многоквартирным домам</t>
  </si>
  <si>
    <t xml:space="preserve">5 этажные кирпичные  жилые дома </t>
  </si>
  <si>
    <t xml:space="preserve">14. Проведение технических осмотров и устранение незначительных неисправностей в системах вентиляции, дымоудаления, отопления, , электротехнических устройств, прочистка канализационныз лежаков, ремонт трубопровода, консервация и расконсервация системы отопления, осмотр и проверка изоляции электропроводки, замена выключателей. </t>
  </si>
  <si>
    <t>13. Осмотр и прочистка дымовентиляционных каналов, утепление, консервация и расконсервация системы отопления, ликвидация воздушных пробок, осмотр водопровода канализации систем горячего водоснабжения, регулировка системы отопления, промывка системы отопления, прочистка канализационного лежака.</t>
  </si>
  <si>
    <t>Общая годовая стоимость работ по многоквартирным домам</t>
  </si>
  <si>
    <t>Приложение № 2</t>
  </si>
  <si>
    <t xml:space="preserve"> извещению и документации </t>
  </si>
  <si>
    <t>о проведении открытого конкурса</t>
  </si>
  <si>
    <t>Лот № 7 Территориальный округ  Варавино Фактория</t>
  </si>
  <si>
    <t>пр. Ленинградский, д. 335, к..1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</si>
</sst>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/>
    <xf numFmtId="0" fontId="2" fillId="2" borderId="0" xfId="0" applyFont="1" applyFill="1" applyAlignment="1"/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0" fillId="0" borderId="0" xfId="0" applyFont="1"/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2" xfId="0" applyFont="1" applyBorder="1" applyAlignment="1">
      <alignment horizontal="left" vertical="center" wrapText="1"/>
    </xf>
    <xf numFmtId="4" fontId="9" fillId="0" borderId="3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4" fontId="10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/>
    </xf>
    <xf numFmtId="4" fontId="10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/>
    <xf numFmtId="2" fontId="6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/>
    <xf numFmtId="2" fontId="3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4" fillId="2" borderId="0" xfId="0" applyNumberFormat="1" applyFont="1" applyFill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/>
    <xf numFmtId="0" fontId="13" fillId="2" borderId="0" xfId="0" applyFont="1" applyFill="1" applyAlignment="1"/>
    <xf numFmtId="4" fontId="13" fillId="0" borderId="0" xfId="0" applyNumberFormat="1" applyFont="1" applyBorder="1" applyAlignment="1"/>
    <xf numFmtId="0" fontId="13" fillId="0" borderId="0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4" fillId="2" borderId="0" xfId="0" applyNumberFormat="1" applyFont="1" applyFill="1" applyAlignment="1">
      <alignment vertical="center"/>
    </xf>
    <xf numFmtId="4" fontId="13" fillId="2" borderId="0" xfId="0" applyNumberFormat="1" applyFont="1" applyFill="1" applyAlignment="1"/>
    <xf numFmtId="4" fontId="13" fillId="0" borderId="0" xfId="0" applyNumberFormat="1" applyFont="1" applyAlignment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67"/>
  <sheetViews>
    <sheetView tabSelected="1" topLeftCell="A19" zoomScale="80" zoomScaleNormal="80" workbookViewId="0">
      <selection activeCell="Q28" sqref="Q28"/>
    </sheetView>
  </sheetViews>
  <sheetFormatPr defaultRowHeight="12.75" x14ac:dyDescent="0.2"/>
  <cols>
    <col min="1" max="1" width="81" style="18" customWidth="1"/>
    <col min="2" max="2" width="29.7109375" style="1" customWidth="1"/>
    <col min="3" max="3" width="24.7109375" style="1" customWidth="1"/>
    <col min="4" max="4" width="31.28515625" style="1" customWidth="1"/>
    <col min="5" max="5" width="14.28515625" style="1" customWidth="1"/>
    <col min="6" max="6" width="10.85546875" style="1" bestFit="1" customWidth="1"/>
    <col min="7" max="7" width="14.28515625" style="1" customWidth="1"/>
    <col min="8" max="150" width="9.140625" style="1"/>
    <col min="254" max="254" width="20.7109375" customWidth="1"/>
    <col min="255" max="255" width="24.140625" customWidth="1"/>
    <col min="256" max="256" width="16.28515625" customWidth="1"/>
    <col min="257" max="257" width="19.5703125" customWidth="1"/>
    <col min="258" max="258" width="12.7109375" customWidth="1"/>
    <col min="259" max="259" width="4.7109375" customWidth="1"/>
    <col min="260" max="261" width="14.28515625" customWidth="1"/>
    <col min="262" max="262" width="10.85546875" bestFit="1" customWidth="1"/>
    <col min="510" max="510" width="20.7109375" customWidth="1"/>
    <col min="511" max="511" width="24.140625" customWidth="1"/>
    <col min="512" max="512" width="16.28515625" customWidth="1"/>
    <col min="513" max="513" width="19.5703125" customWidth="1"/>
    <col min="514" max="514" width="12.7109375" customWidth="1"/>
    <col min="515" max="515" width="4.7109375" customWidth="1"/>
    <col min="516" max="517" width="14.28515625" customWidth="1"/>
    <col min="518" max="518" width="10.85546875" bestFit="1" customWidth="1"/>
    <col min="766" max="766" width="20.7109375" customWidth="1"/>
    <col min="767" max="767" width="24.140625" customWidth="1"/>
    <col min="768" max="768" width="16.28515625" customWidth="1"/>
    <col min="769" max="769" width="19.5703125" customWidth="1"/>
    <col min="770" max="770" width="12.7109375" customWidth="1"/>
    <col min="771" max="771" width="4.7109375" customWidth="1"/>
    <col min="772" max="773" width="14.28515625" customWidth="1"/>
    <col min="774" max="774" width="10.85546875" bestFit="1" customWidth="1"/>
    <col min="1022" max="1022" width="20.7109375" customWidth="1"/>
    <col min="1023" max="1023" width="24.140625" customWidth="1"/>
    <col min="1024" max="1024" width="16.28515625" customWidth="1"/>
    <col min="1025" max="1025" width="19.5703125" customWidth="1"/>
    <col min="1026" max="1026" width="12.7109375" customWidth="1"/>
    <col min="1027" max="1027" width="4.7109375" customWidth="1"/>
    <col min="1028" max="1029" width="14.28515625" customWidth="1"/>
    <col min="1030" max="1030" width="10.85546875" bestFit="1" customWidth="1"/>
    <col min="1278" max="1278" width="20.7109375" customWidth="1"/>
    <col min="1279" max="1279" width="24.140625" customWidth="1"/>
    <col min="1280" max="1280" width="16.28515625" customWidth="1"/>
    <col min="1281" max="1281" width="19.5703125" customWidth="1"/>
    <col min="1282" max="1282" width="12.7109375" customWidth="1"/>
    <col min="1283" max="1283" width="4.7109375" customWidth="1"/>
    <col min="1284" max="1285" width="14.28515625" customWidth="1"/>
    <col min="1286" max="1286" width="10.85546875" bestFit="1" customWidth="1"/>
    <col min="1534" max="1534" width="20.7109375" customWidth="1"/>
    <col min="1535" max="1535" width="24.140625" customWidth="1"/>
    <col min="1536" max="1536" width="16.28515625" customWidth="1"/>
    <col min="1537" max="1537" width="19.5703125" customWidth="1"/>
    <col min="1538" max="1538" width="12.7109375" customWidth="1"/>
    <col min="1539" max="1539" width="4.7109375" customWidth="1"/>
    <col min="1540" max="1541" width="14.28515625" customWidth="1"/>
    <col min="1542" max="1542" width="10.85546875" bestFit="1" customWidth="1"/>
    <col min="1790" max="1790" width="20.7109375" customWidth="1"/>
    <col min="1791" max="1791" width="24.140625" customWidth="1"/>
    <col min="1792" max="1792" width="16.28515625" customWidth="1"/>
    <col min="1793" max="1793" width="19.5703125" customWidth="1"/>
    <col min="1794" max="1794" width="12.7109375" customWidth="1"/>
    <col min="1795" max="1795" width="4.7109375" customWidth="1"/>
    <col min="1796" max="1797" width="14.28515625" customWidth="1"/>
    <col min="1798" max="1798" width="10.85546875" bestFit="1" customWidth="1"/>
    <col min="2046" max="2046" width="20.7109375" customWidth="1"/>
    <col min="2047" max="2047" width="24.140625" customWidth="1"/>
    <col min="2048" max="2048" width="16.28515625" customWidth="1"/>
    <col min="2049" max="2049" width="19.5703125" customWidth="1"/>
    <col min="2050" max="2050" width="12.7109375" customWidth="1"/>
    <col min="2051" max="2051" width="4.7109375" customWidth="1"/>
    <col min="2052" max="2053" width="14.28515625" customWidth="1"/>
    <col min="2054" max="2054" width="10.85546875" bestFit="1" customWidth="1"/>
    <col min="2302" max="2302" width="20.7109375" customWidth="1"/>
    <col min="2303" max="2303" width="24.140625" customWidth="1"/>
    <col min="2304" max="2304" width="16.28515625" customWidth="1"/>
    <col min="2305" max="2305" width="19.5703125" customWidth="1"/>
    <col min="2306" max="2306" width="12.7109375" customWidth="1"/>
    <col min="2307" max="2307" width="4.7109375" customWidth="1"/>
    <col min="2308" max="2309" width="14.28515625" customWidth="1"/>
    <col min="2310" max="2310" width="10.85546875" bestFit="1" customWidth="1"/>
    <col min="2558" max="2558" width="20.7109375" customWidth="1"/>
    <col min="2559" max="2559" width="24.140625" customWidth="1"/>
    <col min="2560" max="2560" width="16.28515625" customWidth="1"/>
    <col min="2561" max="2561" width="19.5703125" customWidth="1"/>
    <col min="2562" max="2562" width="12.7109375" customWidth="1"/>
    <col min="2563" max="2563" width="4.7109375" customWidth="1"/>
    <col min="2564" max="2565" width="14.28515625" customWidth="1"/>
    <col min="2566" max="2566" width="10.85546875" bestFit="1" customWidth="1"/>
    <col min="2814" max="2814" width="20.7109375" customWidth="1"/>
    <col min="2815" max="2815" width="24.140625" customWidth="1"/>
    <col min="2816" max="2816" width="16.28515625" customWidth="1"/>
    <col min="2817" max="2817" width="19.5703125" customWidth="1"/>
    <col min="2818" max="2818" width="12.7109375" customWidth="1"/>
    <col min="2819" max="2819" width="4.7109375" customWidth="1"/>
    <col min="2820" max="2821" width="14.28515625" customWidth="1"/>
    <col min="2822" max="2822" width="10.85546875" bestFit="1" customWidth="1"/>
    <col min="3070" max="3070" width="20.7109375" customWidth="1"/>
    <col min="3071" max="3071" width="24.140625" customWidth="1"/>
    <col min="3072" max="3072" width="16.28515625" customWidth="1"/>
    <col min="3073" max="3073" width="19.5703125" customWidth="1"/>
    <col min="3074" max="3074" width="12.7109375" customWidth="1"/>
    <col min="3075" max="3075" width="4.7109375" customWidth="1"/>
    <col min="3076" max="3077" width="14.28515625" customWidth="1"/>
    <col min="3078" max="3078" width="10.85546875" bestFit="1" customWidth="1"/>
    <col min="3326" max="3326" width="20.7109375" customWidth="1"/>
    <col min="3327" max="3327" width="24.140625" customWidth="1"/>
    <col min="3328" max="3328" width="16.28515625" customWidth="1"/>
    <col min="3329" max="3329" width="19.5703125" customWidth="1"/>
    <col min="3330" max="3330" width="12.7109375" customWidth="1"/>
    <col min="3331" max="3331" width="4.7109375" customWidth="1"/>
    <col min="3332" max="3333" width="14.28515625" customWidth="1"/>
    <col min="3334" max="3334" width="10.85546875" bestFit="1" customWidth="1"/>
    <col min="3582" max="3582" width="20.7109375" customWidth="1"/>
    <col min="3583" max="3583" width="24.140625" customWidth="1"/>
    <col min="3584" max="3584" width="16.28515625" customWidth="1"/>
    <col min="3585" max="3585" width="19.5703125" customWidth="1"/>
    <col min="3586" max="3586" width="12.7109375" customWidth="1"/>
    <col min="3587" max="3587" width="4.7109375" customWidth="1"/>
    <col min="3588" max="3589" width="14.28515625" customWidth="1"/>
    <col min="3590" max="3590" width="10.85546875" bestFit="1" customWidth="1"/>
    <col min="3838" max="3838" width="20.7109375" customWidth="1"/>
    <col min="3839" max="3839" width="24.140625" customWidth="1"/>
    <col min="3840" max="3840" width="16.28515625" customWidth="1"/>
    <col min="3841" max="3841" width="19.5703125" customWidth="1"/>
    <col min="3842" max="3842" width="12.7109375" customWidth="1"/>
    <col min="3843" max="3843" width="4.7109375" customWidth="1"/>
    <col min="3844" max="3845" width="14.28515625" customWidth="1"/>
    <col min="3846" max="3846" width="10.85546875" bestFit="1" customWidth="1"/>
    <col min="4094" max="4094" width="20.7109375" customWidth="1"/>
    <col min="4095" max="4095" width="24.140625" customWidth="1"/>
    <col min="4096" max="4096" width="16.28515625" customWidth="1"/>
    <col min="4097" max="4097" width="19.5703125" customWidth="1"/>
    <col min="4098" max="4098" width="12.7109375" customWidth="1"/>
    <col min="4099" max="4099" width="4.7109375" customWidth="1"/>
    <col min="4100" max="4101" width="14.28515625" customWidth="1"/>
    <col min="4102" max="4102" width="10.85546875" bestFit="1" customWidth="1"/>
    <col min="4350" max="4350" width="20.7109375" customWidth="1"/>
    <col min="4351" max="4351" width="24.140625" customWidth="1"/>
    <col min="4352" max="4352" width="16.28515625" customWidth="1"/>
    <col min="4353" max="4353" width="19.5703125" customWidth="1"/>
    <col min="4354" max="4354" width="12.7109375" customWidth="1"/>
    <col min="4355" max="4355" width="4.7109375" customWidth="1"/>
    <col min="4356" max="4357" width="14.28515625" customWidth="1"/>
    <col min="4358" max="4358" width="10.85546875" bestFit="1" customWidth="1"/>
    <col min="4606" max="4606" width="20.7109375" customWidth="1"/>
    <col min="4607" max="4607" width="24.140625" customWidth="1"/>
    <col min="4608" max="4608" width="16.28515625" customWidth="1"/>
    <col min="4609" max="4609" width="19.5703125" customWidth="1"/>
    <col min="4610" max="4610" width="12.7109375" customWidth="1"/>
    <col min="4611" max="4611" width="4.7109375" customWidth="1"/>
    <col min="4612" max="4613" width="14.28515625" customWidth="1"/>
    <col min="4614" max="4614" width="10.85546875" bestFit="1" customWidth="1"/>
    <col min="4862" max="4862" width="20.7109375" customWidth="1"/>
    <col min="4863" max="4863" width="24.140625" customWidth="1"/>
    <col min="4864" max="4864" width="16.28515625" customWidth="1"/>
    <col min="4865" max="4865" width="19.5703125" customWidth="1"/>
    <col min="4866" max="4866" width="12.7109375" customWidth="1"/>
    <col min="4867" max="4867" width="4.7109375" customWidth="1"/>
    <col min="4868" max="4869" width="14.28515625" customWidth="1"/>
    <col min="4870" max="4870" width="10.85546875" bestFit="1" customWidth="1"/>
    <col min="5118" max="5118" width="20.7109375" customWidth="1"/>
    <col min="5119" max="5119" width="24.140625" customWidth="1"/>
    <col min="5120" max="5120" width="16.28515625" customWidth="1"/>
    <col min="5121" max="5121" width="19.5703125" customWidth="1"/>
    <col min="5122" max="5122" width="12.7109375" customWidth="1"/>
    <col min="5123" max="5123" width="4.7109375" customWidth="1"/>
    <col min="5124" max="5125" width="14.28515625" customWidth="1"/>
    <col min="5126" max="5126" width="10.85546875" bestFit="1" customWidth="1"/>
    <col min="5374" max="5374" width="20.7109375" customWidth="1"/>
    <col min="5375" max="5375" width="24.140625" customWidth="1"/>
    <col min="5376" max="5376" width="16.28515625" customWidth="1"/>
    <col min="5377" max="5377" width="19.5703125" customWidth="1"/>
    <col min="5378" max="5378" width="12.7109375" customWidth="1"/>
    <col min="5379" max="5379" width="4.7109375" customWidth="1"/>
    <col min="5380" max="5381" width="14.28515625" customWidth="1"/>
    <col min="5382" max="5382" width="10.85546875" bestFit="1" customWidth="1"/>
    <col min="5630" max="5630" width="20.7109375" customWidth="1"/>
    <col min="5631" max="5631" width="24.140625" customWidth="1"/>
    <col min="5632" max="5632" width="16.28515625" customWidth="1"/>
    <col min="5633" max="5633" width="19.5703125" customWidth="1"/>
    <col min="5634" max="5634" width="12.7109375" customWidth="1"/>
    <col min="5635" max="5635" width="4.7109375" customWidth="1"/>
    <col min="5636" max="5637" width="14.28515625" customWidth="1"/>
    <col min="5638" max="5638" width="10.85546875" bestFit="1" customWidth="1"/>
    <col min="5886" max="5886" width="20.7109375" customWidth="1"/>
    <col min="5887" max="5887" width="24.140625" customWidth="1"/>
    <col min="5888" max="5888" width="16.28515625" customWidth="1"/>
    <col min="5889" max="5889" width="19.5703125" customWidth="1"/>
    <col min="5890" max="5890" width="12.7109375" customWidth="1"/>
    <col min="5891" max="5891" width="4.7109375" customWidth="1"/>
    <col min="5892" max="5893" width="14.28515625" customWidth="1"/>
    <col min="5894" max="5894" width="10.85546875" bestFit="1" customWidth="1"/>
    <col min="6142" max="6142" width="20.7109375" customWidth="1"/>
    <col min="6143" max="6143" width="24.140625" customWidth="1"/>
    <col min="6144" max="6144" width="16.28515625" customWidth="1"/>
    <col min="6145" max="6145" width="19.5703125" customWidth="1"/>
    <col min="6146" max="6146" width="12.7109375" customWidth="1"/>
    <col min="6147" max="6147" width="4.7109375" customWidth="1"/>
    <col min="6148" max="6149" width="14.28515625" customWidth="1"/>
    <col min="6150" max="6150" width="10.85546875" bestFit="1" customWidth="1"/>
    <col min="6398" max="6398" width="20.7109375" customWidth="1"/>
    <col min="6399" max="6399" width="24.140625" customWidth="1"/>
    <col min="6400" max="6400" width="16.28515625" customWidth="1"/>
    <col min="6401" max="6401" width="19.5703125" customWidth="1"/>
    <col min="6402" max="6402" width="12.7109375" customWidth="1"/>
    <col min="6403" max="6403" width="4.7109375" customWidth="1"/>
    <col min="6404" max="6405" width="14.28515625" customWidth="1"/>
    <col min="6406" max="6406" width="10.85546875" bestFit="1" customWidth="1"/>
    <col min="6654" max="6654" width="20.7109375" customWidth="1"/>
    <col min="6655" max="6655" width="24.140625" customWidth="1"/>
    <col min="6656" max="6656" width="16.28515625" customWidth="1"/>
    <col min="6657" max="6657" width="19.5703125" customWidth="1"/>
    <col min="6658" max="6658" width="12.7109375" customWidth="1"/>
    <col min="6659" max="6659" width="4.7109375" customWidth="1"/>
    <col min="6660" max="6661" width="14.28515625" customWidth="1"/>
    <col min="6662" max="6662" width="10.85546875" bestFit="1" customWidth="1"/>
    <col min="6910" max="6910" width="20.7109375" customWidth="1"/>
    <col min="6911" max="6911" width="24.140625" customWidth="1"/>
    <col min="6912" max="6912" width="16.28515625" customWidth="1"/>
    <col min="6913" max="6913" width="19.5703125" customWidth="1"/>
    <col min="6914" max="6914" width="12.7109375" customWidth="1"/>
    <col min="6915" max="6915" width="4.7109375" customWidth="1"/>
    <col min="6916" max="6917" width="14.28515625" customWidth="1"/>
    <col min="6918" max="6918" width="10.85546875" bestFit="1" customWidth="1"/>
    <col min="7166" max="7166" width="20.7109375" customWidth="1"/>
    <col min="7167" max="7167" width="24.140625" customWidth="1"/>
    <col min="7168" max="7168" width="16.28515625" customWidth="1"/>
    <col min="7169" max="7169" width="19.5703125" customWidth="1"/>
    <col min="7170" max="7170" width="12.7109375" customWidth="1"/>
    <col min="7171" max="7171" width="4.7109375" customWidth="1"/>
    <col min="7172" max="7173" width="14.28515625" customWidth="1"/>
    <col min="7174" max="7174" width="10.85546875" bestFit="1" customWidth="1"/>
    <col min="7422" max="7422" width="20.7109375" customWidth="1"/>
    <col min="7423" max="7423" width="24.140625" customWidth="1"/>
    <col min="7424" max="7424" width="16.28515625" customWidth="1"/>
    <col min="7425" max="7425" width="19.5703125" customWidth="1"/>
    <col min="7426" max="7426" width="12.7109375" customWidth="1"/>
    <col min="7427" max="7427" width="4.7109375" customWidth="1"/>
    <col min="7428" max="7429" width="14.28515625" customWidth="1"/>
    <col min="7430" max="7430" width="10.85546875" bestFit="1" customWidth="1"/>
    <col min="7678" max="7678" width="20.7109375" customWidth="1"/>
    <col min="7679" max="7679" width="24.140625" customWidth="1"/>
    <col min="7680" max="7680" width="16.28515625" customWidth="1"/>
    <col min="7681" max="7681" width="19.5703125" customWidth="1"/>
    <col min="7682" max="7682" width="12.7109375" customWidth="1"/>
    <col min="7683" max="7683" width="4.7109375" customWidth="1"/>
    <col min="7684" max="7685" width="14.28515625" customWidth="1"/>
    <col min="7686" max="7686" width="10.85546875" bestFit="1" customWidth="1"/>
    <col min="7934" max="7934" width="20.7109375" customWidth="1"/>
    <col min="7935" max="7935" width="24.140625" customWidth="1"/>
    <col min="7936" max="7936" width="16.28515625" customWidth="1"/>
    <col min="7937" max="7937" width="19.5703125" customWidth="1"/>
    <col min="7938" max="7938" width="12.7109375" customWidth="1"/>
    <col min="7939" max="7939" width="4.7109375" customWidth="1"/>
    <col min="7940" max="7941" width="14.28515625" customWidth="1"/>
    <col min="7942" max="7942" width="10.85546875" bestFit="1" customWidth="1"/>
    <col min="8190" max="8190" width="20.7109375" customWidth="1"/>
    <col min="8191" max="8191" width="24.140625" customWidth="1"/>
    <col min="8192" max="8192" width="16.28515625" customWidth="1"/>
    <col min="8193" max="8193" width="19.5703125" customWidth="1"/>
    <col min="8194" max="8194" width="12.7109375" customWidth="1"/>
    <col min="8195" max="8195" width="4.7109375" customWidth="1"/>
    <col min="8196" max="8197" width="14.28515625" customWidth="1"/>
    <col min="8198" max="8198" width="10.85546875" bestFit="1" customWidth="1"/>
    <col min="8446" max="8446" width="20.7109375" customWidth="1"/>
    <col min="8447" max="8447" width="24.140625" customWidth="1"/>
    <col min="8448" max="8448" width="16.28515625" customWidth="1"/>
    <col min="8449" max="8449" width="19.5703125" customWidth="1"/>
    <col min="8450" max="8450" width="12.7109375" customWidth="1"/>
    <col min="8451" max="8451" width="4.7109375" customWidth="1"/>
    <col min="8452" max="8453" width="14.28515625" customWidth="1"/>
    <col min="8454" max="8454" width="10.85546875" bestFit="1" customWidth="1"/>
    <col min="8702" max="8702" width="20.7109375" customWidth="1"/>
    <col min="8703" max="8703" width="24.140625" customWidth="1"/>
    <col min="8704" max="8704" width="16.28515625" customWidth="1"/>
    <col min="8705" max="8705" width="19.5703125" customWidth="1"/>
    <col min="8706" max="8706" width="12.7109375" customWidth="1"/>
    <col min="8707" max="8707" width="4.7109375" customWidth="1"/>
    <col min="8708" max="8709" width="14.28515625" customWidth="1"/>
    <col min="8710" max="8710" width="10.85546875" bestFit="1" customWidth="1"/>
    <col min="8958" max="8958" width="20.7109375" customWidth="1"/>
    <col min="8959" max="8959" width="24.140625" customWidth="1"/>
    <col min="8960" max="8960" width="16.28515625" customWidth="1"/>
    <col min="8961" max="8961" width="19.5703125" customWidth="1"/>
    <col min="8962" max="8962" width="12.7109375" customWidth="1"/>
    <col min="8963" max="8963" width="4.7109375" customWidth="1"/>
    <col min="8964" max="8965" width="14.28515625" customWidth="1"/>
    <col min="8966" max="8966" width="10.85546875" bestFit="1" customWidth="1"/>
    <col min="9214" max="9214" width="20.7109375" customWidth="1"/>
    <col min="9215" max="9215" width="24.140625" customWidth="1"/>
    <col min="9216" max="9216" width="16.28515625" customWidth="1"/>
    <col min="9217" max="9217" width="19.5703125" customWidth="1"/>
    <col min="9218" max="9218" width="12.7109375" customWidth="1"/>
    <col min="9219" max="9219" width="4.7109375" customWidth="1"/>
    <col min="9220" max="9221" width="14.28515625" customWidth="1"/>
    <col min="9222" max="9222" width="10.85546875" bestFit="1" customWidth="1"/>
    <col min="9470" max="9470" width="20.7109375" customWidth="1"/>
    <col min="9471" max="9471" width="24.140625" customWidth="1"/>
    <col min="9472" max="9472" width="16.28515625" customWidth="1"/>
    <col min="9473" max="9473" width="19.5703125" customWidth="1"/>
    <col min="9474" max="9474" width="12.7109375" customWidth="1"/>
    <col min="9475" max="9475" width="4.7109375" customWidth="1"/>
    <col min="9476" max="9477" width="14.28515625" customWidth="1"/>
    <col min="9478" max="9478" width="10.85546875" bestFit="1" customWidth="1"/>
    <col min="9726" max="9726" width="20.7109375" customWidth="1"/>
    <col min="9727" max="9727" width="24.140625" customWidth="1"/>
    <col min="9728" max="9728" width="16.28515625" customWidth="1"/>
    <col min="9729" max="9729" width="19.5703125" customWidth="1"/>
    <col min="9730" max="9730" width="12.7109375" customWidth="1"/>
    <col min="9731" max="9731" width="4.7109375" customWidth="1"/>
    <col min="9732" max="9733" width="14.28515625" customWidth="1"/>
    <col min="9734" max="9734" width="10.85546875" bestFit="1" customWidth="1"/>
    <col min="9982" max="9982" width="20.7109375" customWidth="1"/>
    <col min="9983" max="9983" width="24.140625" customWidth="1"/>
    <col min="9984" max="9984" width="16.28515625" customWidth="1"/>
    <col min="9985" max="9985" width="19.5703125" customWidth="1"/>
    <col min="9986" max="9986" width="12.7109375" customWidth="1"/>
    <col min="9987" max="9987" width="4.7109375" customWidth="1"/>
    <col min="9988" max="9989" width="14.28515625" customWidth="1"/>
    <col min="9990" max="9990" width="10.85546875" bestFit="1" customWidth="1"/>
    <col min="10238" max="10238" width="20.7109375" customWidth="1"/>
    <col min="10239" max="10239" width="24.140625" customWidth="1"/>
    <col min="10240" max="10240" width="16.28515625" customWidth="1"/>
    <col min="10241" max="10241" width="19.5703125" customWidth="1"/>
    <col min="10242" max="10242" width="12.7109375" customWidth="1"/>
    <col min="10243" max="10243" width="4.7109375" customWidth="1"/>
    <col min="10244" max="10245" width="14.28515625" customWidth="1"/>
    <col min="10246" max="10246" width="10.85546875" bestFit="1" customWidth="1"/>
    <col min="10494" max="10494" width="20.7109375" customWidth="1"/>
    <col min="10495" max="10495" width="24.140625" customWidth="1"/>
    <col min="10496" max="10496" width="16.28515625" customWidth="1"/>
    <col min="10497" max="10497" width="19.5703125" customWidth="1"/>
    <col min="10498" max="10498" width="12.7109375" customWidth="1"/>
    <col min="10499" max="10499" width="4.7109375" customWidth="1"/>
    <col min="10500" max="10501" width="14.28515625" customWidth="1"/>
    <col min="10502" max="10502" width="10.85546875" bestFit="1" customWidth="1"/>
    <col min="10750" max="10750" width="20.7109375" customWidth="1"/>
    <col min="10751" max="10751" width="24.140625" customWidth="1"/>
    <col min="10752" max="10752" width="16.28515625" customWidth="1"/>
    <col min="10753" max="10753" width="19.5703125" customWidth="1"/>
    <col min="10754" max="10754" width="12.7109375" customWidth="1"/>
    <col min="10755" max="10755" width="4.7109375" customWidth="1"/>
    <col min="10756" max="10757" width="14.28515625" customWidth="1"/>
    <col min="10758" max="10758" width="10.85546875" bestFit="1" customWidth="1"/>
    <col min="11006" max="11006" width="20.7109375" customWidth="1"/>
    <col min="11007" max="11007" width="24.140625" customWidth="1"/>
    <col min="11008" max="11008" width="16.28515625" customWidth="1"/>
    <col min="11009" max="11009" width="19.5703125" customWidth="1"/>
    <col min="11010" max="11010" width="12.7109375" customWidth="1"/>
    <col min="11011" max="11011" width="4.7109375" customWidth="1"/>
    <col min="11012" max="11013" width="14.28515625" customWidth="1"/>
    <col min="11014" max="11014" width="10.85546875" bestFit="1" customWidth="1"/>
    <col min="11262" max="11262" width="20.7109375" customWidth="1"/>
    <col min="11263" max="11263" width="24.140625" customWidth="1"/>
    <col min="11264" max="11264" width="16.28515625" customWidth="1"/>
    <col min="11265" max="11265" width="19.5703125" customWidth="1"/>
    <col min="11266" max="11266" width="12.7109375" customWidth="1"/>
    <col min="11267" max="11267" width="4.7109375" customWidth="1"/>
    <col min="11268" max="11269" width="14.28515625" customWidth="1"/>
    <col min="11270" max="11270" width="10.85546875" bestFit="1" customWidth="1"/>
    <col min="11518" max="11518" width="20.7109375" customWidth="1"/>
    <col min="11519" max="11519" width="24.140625" customWidth="1"/>
    <col min="11520" max="11520" width="16.28515625" customWidth="1"/>
    <col min="11521" max="11521" width="19.5703125" customWidth="1"/>
    <col min="11522" max="11522" width="12.7109375" customWidth="1"/>
    <col min="11523" max="11523" width="4.7109375" customWidth="1"/>
    <col min="11524" max="11525" width="14.28515625" customWidth="1"/>
    <col min="11526" max="11526" width="10.85546875" bestFit="1" customWidth="1"/>
    <col min="11774" max="11774" width="20.7109375" customWidth="1"/>
    <col min="11775" max="11775" width="24.140625" customWidth="1"/>
    <col min="11776" max="11776" width="16.28515625" customWidth="1"/>
    <col min="11777" max="11777" width="19.5703125" customWidth="1"/>
    <col min="11778" max="11778" width="12.7109375" customWidth="1"/>
    <col min="11779" max="11779" width="4.7109375" customWidth="1"/>
    <col min="11780" max="11781" width="14.28515625" customWidth="1"/>
    <col min="11782" max="11782" width="10.85546875" bestFit="1" customWidth="1"/>
    <col min="12030" max="12030" width="20.7109375" customWidth="1"/>
    <col min="12031" max="12031" width="24.140625" customWidth="1"/>
    <col min="12032" max="12032" width="16.28515625" customWidth="1"/>
    <col min="12033" max="12033" width="19.5703125" customWidth="1"/>
    <col min="12034" max="12034" width="12.7109375" customWidth="1"/>
    <col min="12035" max="12035" width="4.7109375" customWidth="1"/>
    <col min="12036" max="12037" width="14.28515625" customWidth="1"/>
    <col min="12038" max="12038" width="10.85546875" bestFit="1" customWidth="1"/>
    <col min="12286" max="12286" width="20.7109375" customWidth="1"/>
    <col min="12287" max="12287" width="24.140625" customWidth="1"/>
    <col min="12288" max="12288" width="16.28515625" customWidth="1"/>
    <col min="12289" max="12289" width="19.5703125" customWidth="1"/>
    <col min="12290" max="12290" width="12.7109375" customWidth="1"/>
    <col min="12291" max="12291" width="4.7109375" customWidth="1"/>
    <col min="12292" max="12293" width="14.28515625" customWidth="1"/>
    <col min="12294" max="12294" width="10.85546875" bestFit="1" customWidth="1"/>
    <col min="12542" max="12542" width="20.7109375" customWidth="1"/>
    <col min="12543" max="12543" width="24.140625" customWidth="1"/>
    <col min="12544" max="12544" width="16.28515625" customWidth="1"/>
    <col min="12545" max="12545" width="19.5703125" customWidth="1"/>
    <col min="12546" max="12546" width="12.7109375" customWidth="1"/>
    <col min="12547" max="12547" width="4.7109375" customWidth="1"/>
    <col min="12548" max="12549" width="14.28515625" customWidth="1"/>
    <col min="12550" max="12550" width="10.85546875" bestFit="1" customWidth="1"/>
    <col min="12798" max="12798" width="20.7109375" customWidth="1"/>
    <col min="12799" max="12799" width="24.140625" customWidth="1"/>
    <col min="12800" max="12800" width="16.28515625" customWidth="1"/>
    <col min="12801" max="12801" width="19.5703125" customWidth="1"/>
    <col min="12802" max="12802" width="12.7109375" customWidth="1"/>
    <col min="12803" max="12803" width="4.7109375" customWidth="1"/>
    <col min="12804" max="12805" width="14.28515625" customWidth="1"/>
    <col min="12806" max="12806" width="10.85546875" bestFit="1" customWidth="1"/>
    <col min="13054" max="13054" width="20.7109375" customWidth="1"/>
    <col min="13055" max="13055" width="24.140625" customWidth="1"/>
    <col min="13056" max="13056" width="16.28515625" customWidth="1"/>
    <col min="13057" max="13057" width="19.5703125" customWidth="1"/>
    <col min="13058" max="13058" width="12.7109375" customWidth="1"/>
    <col min="13059" max="13059" width="4.7109375" customWidth="1"/>
    <col min="13060" max="13061" width="14.28515625" customWidth="1"/>
    <col min="13062" max="13062" width="10.85546875" bestFit="1" customWidth="1"/>
    <col min="13310" max="13310" width="20.7109375" customWidth="1"/>
    <col min="13311" max="13311" width="24.140625" customWidth="1"/>
    <col min="13312" max="13312" width="16.28515625" customWidth="1"/>
    <col min="13313" max="13313" width="19.5703125" customWidth="1"/>
    <col min="13314" max="13314" width="12.7109375" customWidth="1"/>
    <col min="13315" max="13315" width="4.7109375" customWidth="1"/>
    <col min="13316" max="13317" width="14.28515625" customWidth="1"/>
    <col min="13318" max="13318" width="10.85546875" bestFit="1" customWidth="1"/>
    <col min="13566" max="13566" width="20.7109375" customWidth="1"/>
    <col min="13567" max="13567" width="24.140625" customWidth="1"/>
    <col min="13568" max="13568" width="16.28515625" customWidth="1"/>
    <col min="13569" max="13569" width="19.5703125" customWidth="1"/>
    <col min="13570" max="13570" width="12.7109375" customWidth="1"/>
    <col min="13571" max="13571" width="4.7109375" customWidth="1"/>
    <col min="13572" max="13573" width="14.28515625" customWidth="1"/>
    <col min="13574" max="13574" width="10.85546875" bestFit="1" customWidth="1"/>
    <col min="13822" max="13822" width="20.7109375" customWidth="1"/>
    <col min="13823" max="13823" width="24.140625" customWidth="1"/>
    <col min="13824" max="13824" width="16.28515625" customWidth="1"/>
    <col min="13825" max="13825" width="19.5703125" customWidth="1"/>
    <col min="13826" max="13826" width="12.7109375" customWidth="1"/>
    <col min="13827" max="13827" width="4.7109375" customWidth="1"/>
    <col min="13828" max="13829" width="14.28515625" customWidth="1"/>
    <col min="13830" max="13830" width="10.85546875" bestFit="1" customWidth="1"/>
    <col min="14078" max="14078" width="20.7109375" customWidth="1"/>
    <col min="14079" max="14079" width="24.140625" customWidth="1"/>
    <col min="14080" max="14080" width="16.28515625" customWidth="1"/>
    <col min="14081" max="14081" width="19.5703125" customWidth="1"/>
    <col min="14082" max="14082" width="12.7109375" customWidth="1"/>
    <col min="14083" max="14083" width="4.7109375" customWidth="1"/>
    <col min="14084" max="14085" width="14.28515625" customWidth="1"/>
    <col min="14086" max="14086" width="10.85546875" bestFit="1" customWidth="1"/>
    <col min="14334" max="14334" width="20.7109375" customWidth="1"/>
    <col min="14335" max="14335" width="24.140625" customWidth="1"/>
    <col min="14336" max="14336" width="16.28515625" customWidth="1"/>
    <col min="14337" max="14337" width="19.5703125" customWidth="1"/>
    <col min="14338" max="14338" width="12.7109375" customWidth="1"/>
    <col min="14339" max="14339" width="4.7109375" customWidth="1"/>
    <col min="14340" max="14341" width="14.28515625" customWidth="1"/>
    <col min="14342" max="14342" width="10.85546875" bestFit="1" customWidth="1"/>
    <col min="14590" max="14590" width="20.7109375" customWidth="1"/>
    <col min="14591" max="14591" width="24.140625" customWidth="1"/>
    <col min="14592" max="14592" width="16.28515625" customWidth="1"/>
    <col min="14593" max="14593" width="19.5703125" customWidth="1"/>
    <col min="14594" max="14594" width="12.7109375" customWidth="1"/>
    <col min="14595" max="14595" width="4.7109375" customWidth="1"/>
    <col min="14596" max="14597" width="14.28515625" customWidth="1"/>
    <col min="14598" max="14598" width="10.85546875" bestFit="1" customWidth="1"/>
    <col min="14846" max="14846" width="20.7109375" customWidth="1"/>
    <col min="14847" max="14847" width="24.140625" customWidth="1"/>
    <col min="14848" max="14848" width="16.28515625" customWidth="1"/>
    <col min="14849" max="14849" width="19.5703125" customWidth="1"/>
    <col min="14850" max="14850" width="12.7109375" customWidth="1"/>
    <col min="14851" max="14851" width="4.7109375" customWidth="1"/>
    <col min="14852" max="14853" width="14.28515625" customWidth="1"/>
    <col min="14854" max="14854" width="10.85546875" bestFit="1" customWidth="1"/>
    <col min="15102" max="15102" width="20.7109375" customWidth="1"/>
    <col min="15103" max="15103" width="24.140625" customWidth="1"/>
    <col min="15104" max="15104" width="16.28515625" customWidth="1"/>
    <col min="15105" max="15105" width="19.5703125" customWidth="1"/>
    <col min="15106" max="15106" width="12.7109375" customWidth="1"/>
    <col min="15107" max="15107" width="4.7109375" customWidth="1"/>
    <col min="15108" max="15109" width="14.28515625" customWidth="1"/>
    <col min="15110" max="15110" width="10.85546875" bestFit="1" customWidth="1"/>
    <col min="15358" max="15358" width="20.7109375" customWidth="1"/>
    <col min="15359" max="15359" width="24.140625" customWidth="1"/>
    <col min="15360" max="15360" width="16.28515625" customWidth="1"/>
    <col min="15361" max="15361" width="19.5703125" customWidth="1"/>
    <col min="15362" max="15362" width="12.7109375" customWidth="1"/>
    <col min="15363" max="15363" width="4.7109375" customWidth="1"/>
    <col min="15364" max="15365" width="14.28515625" customWidth="1"/>
    <col min="15366" max="15366" width="10.85546875" bestFit="1" customWidth="1"/>
    <col min="15614" max="15614" width="20.7109375" customWidth="1"/>
    <col min="15615" max="15615" width="24.140625" customWidth="1"/>
    <col min="15616" max="15616" width="16.28515625" customWidth="1"/>
    <col min="15617" max="15617" width="19.5703125" customWidth="1"/>
    <col min="15618" max="15618" width="12.7109375" customWidth="1"/>
    <col min="15619" max="15619" width="4.7109375" customWidth="1"/>
    <col min="15620" max="15621" width="14.28515625" customWidth="1"/>
    <col min="15622" max="15622" width="10.85546875" bestFit="1" customWidth="1"/>
    <col min="15870" max="15870" width="20.7109375" customWidth="1"/>
    <col min="15871" max="15871" width="24.140625" customWidth="1"/>
    <col min="15872" max="15872" width="16.28515625" customWidth="1"/>
    <col min="15873" max="15873" width="19.5703125" customWidth="1"/>
    <col min="15874" max="15874" width="12.7109375" customWidth="1"/>
    <col min="15875" max="15875" width="4.7109375" customWidth="1"/>
    <col min="15876" max="15877" width="14.28515625" customWidth="1"/>
    <col min="15878" max="15878" width="10.85546875" bestFit="1" customWidth="1"/>
    <col min="16126" max="16126" width="20.7109375" customWidth="1"/>
    <col min="16127" max="16127" width="24.140625" customWidth="1"/>
    <col min="16128" max="16128" width="16.28515625" customWidth="1"/>
    <col min="16129" max="16129" width="19.5703125" customWidth="1"/>
    <col min="16130" max="16130" width="12.7109375" customWidth="1"/>
    <col min="16131" max="16131" width="4.7109375" customWidth="1"/>
    <col min="16132" max="16133" width="14.28515625" customWidth="1"/>
    <col min="16134" max="16134" width="10.85546875" bestFit="1" customWidth="1"/>
  </cols>
  <sheetData>
    <row r="1" spans="1:5" ht="15.75" x14ac:dyDescent="0.2">
      <c r="C1" s="22"/>
      <c r="D1" s="47" t="s">
        <v>52</v>
      </c>
      <c r="E1" s="3"/>
    </row>
    <row r="2" spans="1:5" ht="16.5" customHeight="1" x14ac:dyDescent="0.2">
      <c r="A2" s="55" t="s">
        <v>0</v>
      </c>
      <c r="B2" s="55"/>
      <c r="C2" s="22"/>
      <c r="D2" s="48" t="s">
        <v>53</v>
      </c>
      <c r="E2" s="48"/>
    </row>
    <row r="3" spans="1:5" ht="16.5" customHeight="1" x14ac:dyDescent="0.2">
      <c r="A3" s="55" t="s">
        <v>1</v>
      </c>
      <c r="B3" s="55"/>
      <c r="C3" s="22"/>
      <c r="D3" s="57" t="s">
        <v>54</v>
      </c>
      <c r="E3" s="57"/>
    </row>
    <row r="4" spans="1:5" ht="16.5" customHeight="1" x14ac:dyDescent="0.2">
      <c r="A4" s="55" t="s">
        <v>2</v>
      </c>
      <c r="B4" s="55"/>
    </row>
    <row r="5" spans="1:5" ht="16.5" customHeight="1" x14ac:dyDescent="0.2">
      <c r="A5" s="19"/>
      <c r="B5" s="3"/>
    </row>
    <row r="6" spans="1:5" x14ac:dyDescent="0.2">
      <c r="A6" s="20" t="s">
        <v>55</v>
      </c>
    </row>
    <row r="7" spans="1:5" ht="30" customHeight="1" x14ac:dyDescent="0.2">
      <c r="A7" s="54" t="s">
        <v>3</v>
      </c>
      <c r="B7" s="54" t="s">
        <v>47</v>
      </c>
      <c r="C7" s="54"/>
      <c r="D7" s="54"/>
    </row>
    <row r="8" spans="1:5" ht="23.85" customHeight="1" x14ac:dyDescent="0.2">
      <c r="A8" s="54"/>
      <c r="B8" s="56" t="s">
        <v>48</v>
      </c>
      <c r="C8" s="56"/>
      <c r="D8" s="56"/>
    </row>
    <row r="9" spans="1:5" ht="27" customHeight="1" x14ac:dyDescent="0.2">
      <c r="A9" s="54"/>
      <c r="B9" s="4" t="s">
        <v>4</v>
      </c>
      <c r="D9" s="5" t="s">
        <v>56</v>
      </c>
    </row>
    <row r="10" spans="1:5" x14ac:dyDescent="0.2">
      <c r="A10" s="8" t="s">
        <v>5</v>
      </c>
      <c r="B10" s="6"/>
      <c r="C10" s="31">
        <f>SUM(C11:C14)</f>
        <v>3.5599999999999996</v>
      </c>
      <c r="D10" s="23">
        <f>SUM(D11:D14)</f>
        <v>147016.60799999998</v>
      </c>
    </row>
    <row r="11" spans="1:5" ht="29.25" customHeight="1" x14ac:dyDescent="0.2">
      <c r="A11" s="16" t="s">
        <v>6</v>
      </c>
      <c r="B11" s="7" t="s">
        <v>7</v>
      </c>
      <c r="C11" s="32">
        <v>1.63</v>
      </c>
      <c r="D11" s="24">
        <f>$C$11*12*D38</f>
        <v>67313.784</v>
      </c>
    </row>
    <row r="12" spans="1:5" x14ac:dyDescent="0.2">
      <c r="A12" s="16" t="s">
        <v>8</v>
      </c>
      <c r="B12" s="7" t="s">
        <v>9</v>
      </c>
      <c r="C12" s="32">
        <v>1.91</v>
      </c>
      <c r="D12" s="24">
        <f>$C$12*12*D38</f>
        <v>78876.887999999992</v>
      </c>
    </row>
    <row r="13" spans="1:5" x14ac:dyDescent="0.2">
      <c r="A13" s="16" t="s">
        <v>40</v>
      </c>
      <c r="B13" s="7" t="s">
        <v>9</v>
      </c>
      <c r="C13" s="32">
        <v>0.01</v>
      </c>
      <c r="D13" s="24">
        <f>$C$13*12*D38</f>
        <v>412.96800000000002</v>
      </c>
    </row>
    <row r="14" spans="1:5" x14ac:dyDescent="0.2">
      <c r="A14" s="16" t="s">
        <v>41</v>
      </c>
      <c r="B14" s="7" t="s">
        <v>9</v>
      </c>
      <c r="C14" s="32">
        <v>0.01</v>
      </c>
      <c r="D14" s="24">
        <f>$C$14*12*D38</f>
        <v>412.96800000000002</v>
      </c>
    </row>
    <row r="15" spans="1:5" ht="36.75" customHeight="1" x14ac:dyDescent="0.2">
      <c r="A15" s="8" t="s">
        <v>10</v>
      </c>
      <c r="B15" s="9"/>
      <c r="C15" s="33">
        <f>SUM(C16:C23)</f>
        <v>4.83</v>
      </c>
      <c r="D15" s="23">
        <f>SUM(D16:D23)</f>
        <v>199463.54399999999</v>
      </c>
    </row>
    <row r="16" spans="1:5" x14ac:dyDescent="0.2">
      <c r="A16" s="16" t="s">
        <v>11</v>
      </c>
      <c r="B16" s="7" t="s">
        <v>13</v>
      </c>
      <c r="C16" s="32">
        <v>0.15</v>
      </c>
      <c r="D16" s="24">
        <f>$C$16*12*D38</f>
        <v>6194.5199999999995</v>
      </c>
    </row>
    <row r="17" spans="1:150" x14ac:dyDescent="0.2">
      <c r="A17" s="16" t="s">
        <v>12</v>
      </c>
      <c r="B17" s="7" t="s">
        <v>13</v>
      </c>
      <c r="C17" s="32">
        <f>0.14+0.37</f>
        <v>0.51</v>
      </c>
      <c r="D17" s="24">
        <f>$C$17*12*D38</f>
        <v>21061.368000000002</v>
      </c>
    </row>
    <row r="18" spans="1:150" x14ac:dyDescent="0.2">
      <c r="A18" s="16" t="s">
        <v>45</v>
      </c>
      <c r="B18" s="7" t="s">
        <v>14</v>
      </c>
      <c r="C18" s="32">
        <v>0.37</v>
      </c>
      <c r="D18" s="24">
        <f>$C$18*12*D38</f>
        <v>15279.815999999999</v>
      </c>
    </row>
    <row r="19" spans="1:150" x14ac:dyDescent="0.2">
      <c r="A19" s="16" t="s">
        <v>42</v>
      </c>
      <c r="B19" s="7" t="s">
        <v>15</v>
      </c>
      <c r="C19" s="32">
        <v>0.19</v>
      </c>
      <c r="D19" s="24">
        <f>$C$19*12*D38</f>
        <v>7846.3920000000007</v>
      </c>
    </row>
    <row r="20" spans="1:150" ht="33.75" customHeight="1" x14ac:dyDescent="0.2">
      <c r="A20" s="16" t="s">
        <v>16</v>
      </c>
      <c r="B20" s="7" t="s">
        <v>13</v>
      </c>
      <c r="C20" s="32">
        <v>0.38</v>
      </c>
      <c r="D20" s="24">
        <f>$C$20*12*D38</f>
        <v>15692.784000000001</v>
      </c>
    </row>
    <row r="21" spans="1:150" x14ac:dyDescent="0.2">
      <c r="A21" s="16" t="s">
        <v>44</v>
      </c>
      <c r="B21" s="7" t="s">
        <v>15</v>
      </c>
      <c r="C21" s="32">
        <v>0.11</v>
      </c>
      <c r="D21" s="24">
        <f>$C$21*12*D38</f>
        <v>4542.6480000000001</v>
      </c>
    </row>
    <row r="22" spans="1:150" ht="36.75" customHeight="1" x14ac:dyDescent="0.2">
      <c r="A22" s="16" t="s">
        <v>43</v>
      </c>
      <c r="B22" s="10" t="s">
        <v>17</v>
      </c>
      <c r="C22" s="32">
        <v>0.67</v>
      </c>
      <c r="D22" s="24">
        <f>$C$22*12*D38</f>
        <v>27668.856000000003</v>
      </c>
    </row>
    <row r="23" spans="1:150" s="11" customFormat="1" x14ac:dyDescent="0.2">
      <c r="A23" s="16" t="s">
        <v>46</v>
      </c>
      <c r="B23" s="7" t="s">
        <v>14</v>
      </c>
      <c r="C23" s="32">
        <v>2.4500000000000002</v>
      </c>
      <c r="D23" s="24">
        <f>$C$23*12*D38</f>
        <v>101177.16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</row>
    <row r="24" spans="1:150" ht="26.25" customHeight="1" x14ac:dyDescent="0.2">
      <c r="A24" s="8" t="s">
        <v>18</v>
      </c>
      <c r="B24" s="9"/>
      <c r="C24" s="43">
        <f>SUM(C25:C28)</f>
        <v>4.17</v>
      </c>
      <c r="D24" s="25">
        <f>D25+D26+D27+D28</f>
        <v>172207.65600000002</v>
      </c>
    </row>
    <row r="25" spans="1:150" ht="22.5" customHeight="1" x14ac:dyDescent="0.2">
      <c r="A25" s="16" t="s">
        <v>19</v>
      </c>
      <c r="B25" s="12" t="s">
        <v>20</v>
      </c>
      <c r="C25" s="34">
        <v>0.21</v>
      </c>
      <c r="D25" s="24">
        <f>$C$25*12*D38</f>
        <v>8672.3279999999995</v>
      </c>
    </row>
    <row r="26" spans="1:150" ht="45.75" customHeight="1" x14ac:dyDescent="0.2">
      <c r="A26" s="16" t="s">
        <v>21</v>
      </c>
      <c r="B26" s="7" t="s">
        <v>22</v>
      </c>
      <c r="C26" s="34">
        <f>0.56</f>
        <v>0.56000000000000005</v>
      </c>
      <c r="D26" s="24">
        <f>$C$26*12*D38</f>
        <v>23126.208000000002</v>
      </c>
    </row>
    <row r="27" spans="1:150" ht="53.25" customHeight="1" x14ac:dyDescent="0.2">
      <c r="A27" s="17" t="s">
        <v>23</v>
      </c>
      <c r="B27" s="10" t="s">
        <v>24</v>
      </c>
      <c r="C27" s="34">
        <v>0.03</v>
      </c>
      <c r="D27" s="24">
        <f>$C$27*12*D38</f>
        <v>1238.904</v>
      </c>
    </row>
    <row r="28" spans="1:150" ht="78" customHeight="1" x14ac:dyDescent="0.2">
      <c r="A28" s="16" t="s">
        <v>50</v>
      </c>
      <c r="B28" s="7" t="s">
        <v>25</v>
      </c>
      <c r="C28" s="34">
        <f>1.22+0.29+0.11+0.32+0.07+1.16+0.2</f>
        <v>3.37</v>
      </c>
      <c r="D28" s="34">
        <f>$C$28*D38*12</f>
        <v>139170.21600000001</v>
      </c>
    </row>
    <row r="29" spans="1:150" x14ac:dyDescent="0.2">
      <c r="A29" s="8" t="s">
        <v>26</v>
      </c>
      <c r="B29" s="9"/>
      <c r="C29" s="31">
        <f>SUM(C30:C31)</f>
        <v>3.23</v>
      </c>
      <c r="D29" s="25">
        <f>D30+D31</f>
        <v>133388.66399999999</v>
      </c>
    </row>
    <row r="30" spans="1:150" ht="94.5" customHeight="1" x14ac:dyDescent="0.2">
      <c r="A30" s="16" t="s">
        <v>49</v>
      </c>
      <c r="B30" s="10" t="s">
        <v>27</v>
      </c>
      <c r="C30" s="34">
        <f>0.33+0.36+0.28+0.43+0.07</f>
        <v>1.47</v>
      </c>
      <c r="D30" s="24">
        <f>$C$30*12*D38</f>
        <v>60706.296000000002</v>
      </c>
    </row>
    <row r="31" spans="1:150" ht="55.5" customHeight="1" x14ac:dyDescent="0.2">
      <c r="A31" s="16" t="s">
        <v>28</v>
      </c>
      <c r="B31" s="49" t="s">
        <v>29</v>
      </c>
      <c r="C31" s="34">
        <v>1.76</v>
      </c>
      <c r="D31" s="24">
        <f>$C$31*12*D38</f>
        <v>72682.368000000002</v>
      </c>
    </row>
    <row r="32" spans="1:150" ht="63" customHeight="1" x14ac:dyDescent="0.2">
      <c r="A32" s="16" t="s">
        <v>30</v>
      </c>
      <c r="B32" s="10" t="s">
        <v>31</v>
      </c>
      <c r="C32" s="35">
        <v>1.55</v>
      </c>
      <c r="D32" s="25">
        <f>$C$32*12*D38</f>
        <v>64010.040000000008</v>
      </c>
    </row>
    <row r="33" spans="1:150" x14ac:dyDescent="0.2">
      <c r="A33" s="16" t="s">
        <v>32</v>
      </c>
      <c r="B33" s="7" t="s">
        <v>33</v>
      </c>
      <c r="C33" s="35">
        <v>0.66</v>
      </c>
      <c r="D33" s="25">
        <f>$C$33*12*D38</f>
        <v>27255.887999999999</v>
      </c>
      <c r="E33" s="50"/>
      <c r="F33" s="50"/>
      <c r="G33" s="50"/>
      <c r="H33" s="50"/>
      <c r="I33" s="50"/>
      <c r="J33" s="50"/>
    </row>
    <row r="34" spans="1:150" ht="12.75" customHeight="1" x14ac:dyDescent="0.2">
      <c r="A34" s="17" t="s">
        <v>39</v>
      </c>
      <c r="B34" s="13" t="s">
        <v>34</v>
      </c>
      <c r="C34" s="35">
        <v>0.62</v>
      </c>
      <c r="D34" s="25">
        <f>$C$34*12*D38</f>
        <v>25604.016</v>
      </c>
      <c r="E34" s="50"/>
      <c r="F34" s="50"/>
      <c r="G34" s="50"/>
      <c r="H34" s="50"/>
      <c r="I34" s="50"/>
      <c r="J34" s="50"/>
    </row>
    <row r="35" spans="1:150" s="11" customFormat="1" x14ac:dyDescent="0.2">
      <c r="A35" s="21" t="s">
        <v>35</v>
      </c>
      <c r="B35" s="13" t="s">
        <v>36</v>
      </c>
      <c r="C35" s="35">
        <v>0.65</v>
      </c>
      <c r="D35" s="25">
        <v>0</v>
      </c>
      <c r="E35" s="50"/>
      <c r="F35" s="50"/>
      <c r="G35" s="50"/>
      <c r="H35" s="50"/>
      <c r="I35" s="50"/>
      <c r="J35" s="50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</row>
    <row r="36" spans="1:150" s="42" customFormat="1" x14ac:dyDescent="0.2">
      <c r="A36" s="39" t="s">
        <v>37</v>
      </c>
      <c r="B36" s="40" t="s">
        <v>36</v>
      </c>
      <c r="C36" s="41">
        <v>2.46</v>
      </c>
      <c r="D36" s="25">
        <f>$C$36*12*D38</f>
        <v>101590.128</v>
      </c>
      <c r="E36" s="58"/>
      <c r="F36" s="58"/>
      <c r="G36" s="58"/>
      <c r="H36" s="51"/>
      <c r="I36" s="51"/>
      <c r="J36" s="5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</row>
    <row r="37" spans="1:150" s="11" customFormat="1" x14ac:dyDescent="0.2">
      <c r="A37" s="26" t="s">
        <v>51</v>
      </c>
      <c r="B37" s="27"/>
      <c r="C37" s="36"/>
      <c r="D37" s="28">
        <f>D36+D35+D34+D33+D32+D29+D24+D15+D10</f>
        <v>870536.54399999999</v>
      </c>
      <c r="E37" s="59">
        <f>D37/12</f>
        <v>72544.712</v>
      </c>
      <c r="F37" s="59">
        <f>E37*5/100</f>
        <v>3627.2356</v>
      </c>
      <c r="G37" s="59"/>
      <c r="H37" s="50"/>
      <c r="I37" s="50"/>
      <c r="J37" s="5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</row>
    <row r="38" spans="1:150" x14ac:dyDescent="0.2">
      <c r="A38" s="8"/>
      <c r="B38" s="14"/>
      <c r="C38" s="37"/>
      <c r="D38" s="23">
        <v>3441.4</v>
      </c>
      <c r="E38" s="59"/>
      <c r="F38" s="52">
        <f>D38*70*80/100</f>
        <v>192718.4</v>
      </c>
      <c r="G38" s="52"/>
      <c r="H38" s="53"/>
      <c r="I38" s="53"/>
      <c r="J38" s="53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</row>
    <row r="39" spans="1:150" ht="25.5" customHeight="1" x14ac:dyDescent="0.2">
      <c r="A39" s="29" t="s">
        <v>38</v>
      </c>
      <c r="B39" s="30"/>
      <c r="C39" s="38"/>
      <c r="D39" s="28">
        <f>D37/12/D38</f>
        <v>21.08</v>
      </c>
      <c r="E39" s="52"/>
      <c r="F39" s="52"/>
      <c r="G39" s="52"/>
      <c r="H39" s="53"/>
      <c r="I39" s="53"/>
      <c r="J39" s="53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</row>
    <row r="40" spans="1:150" ht="12" customHeight="1" x14ac:dyDescent="0.2">
      <c r="C40" s="15"/>
      <c r="D40" s="15"/>
      <c r="E40" s="52"/>
      <c r="F40" s="52"/>
      <c r="G40" s="52"/>
      <c r="H40" s="53"/>
      <c r="I40" s="53"/>
      <c r="J40" s="53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</row>
    <row r="41" spans="1:150" ht="17.25" hidden="1" customHeight="1" x14ac:dyDescent="0.2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</row>
    <row r="42" spans="1:150" ht="18.75" x14ac:dyDescent="0.2">
      <c r="A42" s="44"/>
      <c r="B42" s="2"/>
      <c r="C42" s="44"/>
      <c r="D42" s="44"/>
    </row>
    <row r="43" spans="1:150" ht="18.75" x14ac:dyDescent="0.3">
      <c r="A43" s="44"/>
      <c r="B43" s="2"/>
      <c r="C43" s="45"/>
      <c r="D43"/>
    </row>
    <row r="44" spans="1:150" ht="18.75" x14ac:dyDescent="0.2">
      <c r="A44" s="44"/>
      <c r="B44" s="2"/>
    </row>
    <row r="45" spans="1:150" ht="18.75" x14ac:dyDescent="0.2">
      <c r="A45" s="44"/>
      <c r="B45" s="2"/>
      <c r="D45" s="46"/>
    </row>
    <row r="46" spans="1:150" ht="18.75" x14ac:dyDescent="0.3">
      <c r="A46" s="44"/>
      <c r="B46" s="2"/>
      <c r="C46"/>
      <c r="D46" s="45"/>
    </row>
    <row r="65" spans="1:1" s="1" customFormat="1" x14ac:dyDescent="0.2">
      <c r="A65" s="18"/>
    </row>
    <row r="67" spans="1:1" s="1" customFormat="1" x14ac:dyDescent="0.2">
      <c r="A67" s="18"/>
    </row>
  </sheetData>
  <mergeCells count="7">
    <mergeCell ref="A7:A9"/>
    <mergeCell ref="A4:B4"/>
    <mergeCell ref="A2:B2"/>
    <mergeCell ref="A3:B3"/>
    <mergeCell ref="B7:D7"/>
    <mergeCell ref="B8:D8"/>
    <mergeCell ref="D3:E3"/>
  </mergeCells>
  <pageMargins left="0.62992125984251968" right="0.11811023622047245" top="0.43307086614173229" bottom="0" header="0.51181102362204722" footer="0.51181102362204722"/>
  <pageSetup paperSize="9" scale="5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2-5 эт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2017-03-22T05:52:20Z</cp:lastPrinted>
  <dcterms:created xsi:type="dcterms:W3CDTF">2016-09-21T11:09:12Z</dcterms:created>
  <dcterms:modified xsi:type="dcterms:W3CDTF">2018-03-06T12:20:59Z</dcterms:modified>
</cp:coreProperties>
</file>